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85.254.10\shares\PYSDE\2026\ΚΡΙΣΕΙΣ\Επαναπροκηρυξη Δ.Ε. Τρικάλων\"/>
    </mc:Choice>
  </mc:AlternateContent>
  <xr:revisionPtr revIDLastSave="0" documentId="13_ncr:1_{BDA168F0-CB1A-42F3-AD0B-877292C49E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ΣΥΝΟΛΙΚΑ" sheetId="18" r:id="rId1"/>
  </sheets>
  <definedNames>
    <definedName name="_xlnm._FilterDatabase" localSheetId="0" hidden="1">ΣΥΝΟΛΙΚΑ!$A$4:$BP$19</definedName>
    <definedName name="_xlnm.Print_Area" localSheetId="0">ΣΥΝΟΛΙΚΑ!$A$1:$BP$26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J17" i="18" l="1"/>
  <c r="BJ8" i="18"/>
  <c r="BJ10" i="18"/>
  <c r="BJ16" i="18"/>
  <c r="BJ13" i="18"/>
  <c r="BJ18" i="18"/>
  <c r="BJ11" i="18"/>
  <c r="BJ9" i="18"/>
  <c r="BJ19" i="18"/>
  <c r="BJ15" i="18"/>
  <c r="BJ7" i="18"/>
  <c r="BJ6" i="18"/>
  <c r="BJ12" i="18"/>
  <c r="BJ14" i="18"/>
  <c r="BJ5" i="18"/>
  <c r="BB17" i="18"/>
  <c r="BB8" i="18"/>
  <c r="BB10" i="18"/>
  <c r="BB16" i="18"/>
  <c r="BB13" i="18"/>
  <c r="BB18" i="18"/>
  <c r="BB11" i="18"/>
  <c r="BB9" i="18"/>
  <c r="BB19" i="18"/>
  <c r="BB15" i="18"/>
  <c r="BB7" i="18"/>
  <c r="BB6" i="18"/>
  <c r="BB12" i="18"/>
  <c r="BB14" i="18"/>
  <c r="AV17" i="18"/>
  <c r="AV8" i="18"/>
  <c r="AV10" i="18"/>
  <c r="AV16" i="18"/>
  <c r="AV13" i="18"/>
  <c r="AV18" i="18"/>
  <c r="AV11" i="18"/>
  <c r="AV9" i="18"/>
  <c r="AV19" i="18"/>
  <c r="AV15" i="18"/>
  <c r="AV7" i="18"/>
  <c r="AV6" i="18"/>
  <c r="AV12" i="18"/>
  <c r="AV14" i="18"/>
  <c r="AK17" i="18"/>
  <c r="AK8" i="18"/>
  <c r="AK10" i="18"/>
  <c r="AK16" i="18"/>
  <c r="AK13" i="18"/>
  <c r="AK18" i="18"/>
  <c r="AK11" i="18"/>
  <c r="AK9" i="18"/>
  <c r="AK19" i="18"/>
  <c r="AK15" i="18"/>
  <c r="AK7" i="18"/>
  <c r="AK6" i="18"/>
  <c r="AK12" i="18"/>
  <c r="AK14" i="18"/>
  <c r="AC17" i="18"/>
  <c r="AC8" i="18"/>
  <c r="AC10" i="18"/>
  <c r="AC16" i="18"/>
  <c r="AC13" i="18"/>
  <c r="AC18" i="18"/>
  <c r="AC11" i="18"/>
  <c r="AC9" i="18"/>
  <c r="AC19" i="18"/>
  <c r="AC15" i="18"/>
  <c r="AC7" i="18"/>
  <c r="AC6" i="18"/>
  <c r="AC12" i="18"/>
  <c r="AC14" i="18"/>
  <c r="T17" i="18"/>
  <c r="T8" i="18"/>
  <c r="T10" i="18"/>
  <c r="T16" i="18"/>
  <c r="T13" i="18"/>
  <c r="T18" i="18"/>
  <c r="T11" i="18"/>
  <c r="T9" i="18"/>
  <c r="T19" i="18"/>
  <c r="T15" i="18"/>
  <c r="T7" i="18"/>
  <c r="T6" i="18"/>
  <c r="T12" i="18"/>
  <c r="T14" i="18"/>
  <c r="J17" i="18"/>
  <c r="J8" i="18"/>
  <c r="J10" i="18"/>
  <c r="J16" i="18"/>
  <c r="J13" i="18"/>
  <c r="J18" i="18"/>
  <c r="J11" i="18"/>
  <c r="J9" i="18"/>
  <c r="J19" i="18"/>
  <c r="J15" i="18"/>
  <c r="J7" i="18"/>
  <c r="J6" i="18"/>
  <c r="J12" i="18"/>
  <c r="J14" i="18"/>
  <c r="AJ16" i="18" l="1"/>
  <c r="AJ6" i="18"/>
  <c r="I6" i="18" s="1"/>
  <c r="AJ10" i="18"/>
  <c r="I10" i="18" s="1"/>
  <c r="AJ15" i="18"/>
  <c r="I15" i="18" s="1"/>
  <c r="AJ8" i="18"/>
  <c r="I8" i="18" s="1"/>
  <c r="AJ7" i="18"/>
  <c r="I7" i="18" s="1"/>
  <c r="AJ17" i="18"/>
  <c r="I17" i="18" s="1"/>
  <c r="AJ19" i="18"/>
  <c r="I19" i="18" s="1"/>
  <c r="AJ11" i="18"/>
  <c r="I11" i="18" s="1"/>
  <c r="AJ14" i="18"/>
  <c r="I14" i="18" s="1"/>
  <c r="AJ12" i="18"/>
  <c r="I12" i="18" s="1"/>
  <c r="AJ13" i="18"/>
  <c r="I13" i="18" s="1"/>
  <c r="AJ9" i="18"/>
  <c r="I9" i="18" s="1"/>
  <c r="AJ18" i="18"/>
  <c r="I18" i="18" s="1"/>
  <c r="I16" i="18"/>
  <c r="BF17" i="18" l="1"/>
  <c r="BA17" i="18" s="1"/>
  <c r="AZ17" i="18" s="1"/>
  <c r="H17" i="18" s="1"/>
  <c r="BF8" i="18"/>
  <c r="BA8" i="18" s="1"/>
  <c r="AZ8" i="18" s="1"/>
  <c r="H8" i="18" s="1"/>
  <c r="BF10" i="18"/>
  <c r="BA10" i="18" s="1"/>
  <c r="AZ10" i="18" s="1"/>
  <c r="H10" i="18" s="1"/>
  <c r="BF16" i="18"/>
  <c r="BA16" i="18" s="1"/>
  <c r="AZ16" i="18" s="1"/>
  <c r="H16" i="18" s="1"/>
  <c r="BF13" i="18"/>
  <c r="BA13" i="18" s="1"/>
  <c r="AZ13" i="18" s="1"/>
  <c r="H13" i="18" s="1"/>
  <c r="BF18" i="18"/>
  <c r="BA18" i="18" s="1"/>
  <c r="AZ18" i="18" s="1"/>
  <c r="H18" i="18" s="1"/>
  <c r="BF11" i="18"/>
  <c r="BA11" i="18" s="1"/>
  <c r="AZ11" i="18" s="1"/>
  <c r="H11" i="18" s="1"/>
  <c r="BF9" i="18"/>
  <c r="BA9" i="18" s="1"/>
  <c r="AZ9" i="18" s="1"/>
  <c r="H9" i="18" s="1"/>
  <c r="BF19" i="18"/>
  <c r="BA19" i="18" s="1"/>
  <c r="AZ19" i="18" s="1"/>
  <c r="H19" i="18" s="1"/>
  <c r="BF15" i="18"/>
  <c r="BA15" i="18" s="1"/>
  <c r="AZ15" i="18" s="1"/>
  <c r="H15" i="18" s="1"/>
  <c r="BF7" i="18"/>
  <c r="BA7" i="18" s="1"/>
  <c r="AZ7" i="18" s="1"/>
  <c r="H7" i="18" s="1"/>
  <c r="BF6" i="18"/>
  <c r="BA6" i="18" s="1"/>
  <c r="AZ6" i="18" s="1"/>
  <c r="H6" i="18" s="1"/>
  <c r="BF12" i="18"/>
  <c r="BA12" i="18" s="1"/>
  <c r="AZ12" i="18" s="1"/>
  <c r="H12" i="18" s="1"/>
  <c r="BF14" i="18"/>
  <c r="BA14" i="18" s="1"/>
  <c r="AZ14" i="18" s="1"/>
  <c r="H14" i="18" s="1"/>
  <c r="BF5" i="18" l="1"/>
  <c r="BB5" i="18"/>
  <c r="AV5" i="18"/>
  <c r="AK5" i="18"/>
  <c r="AC5" i="18"/>
  <c r="T5" i="18"/>
  <c r="J5" i="18"/>
  <c r="BA5" i="18" l="1"/>
  <c r="AZ5" i="18" s="1"/>
  <c r="AJ5" i="18"/>
  <c r="I5" i="18" s="1"/>
  <c r="H5" i="18" l="1"/>
</calcChain>
</file>

<file path=xl/sharedStrings.xml><?xml version="1.0" encoding="utf-8"?>
<sst xmlns="http://schemas.openxmlformats.org/spreadsheetml/2006/main" count="215" uniqueCount="180">
  <si>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</si>
  <si>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</si>
  <si>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</si>
  <si>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</si>
  <si>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</si>
  <si>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</si>
  <si>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</si>
  <si>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</si>
  <si>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</si>
  <si>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</si>
  <si>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</si>
  <si>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</si>
  <si>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</si>
  <si>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</si>
  <si>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</si>
  <si>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</si>
  <si>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</si>
  <si>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</si>
  <si>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</si>
  <si>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</si>
  <si>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</si>
  <si>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</si>
  <si>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</si>
  <si>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</si>
  <si>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</si>
  <si>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</si>
  <si>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</si>
  <si>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</si>
  <si>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</si>
  <si>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</si>
  <si>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</si>
  <si>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</si>
  <si>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</si>
  <si>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</si>
  <si>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</si>
  <si>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</si>
  <si>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</si>
  <si>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</si>
  <si>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</si>
  <si>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</si>
  <si>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</si>
  <si>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</si>
  <si>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</si>
  <si>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</si>
  <si>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</si>
  <si>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</si>
  <si>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</si>
  <si>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</si>
  <si>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</si>
  <si>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</si>
  <si>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</si>
  <si>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</si>
  <si>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</si>
  <si>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</si>
  <si>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</si>
  <si>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</si>
  <si>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</si>
  <si>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</si>
  <si>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</si>
  <si>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</si>
  <si>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</si>
  <si>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</si>
  <si>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</si>
  <si>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</si>
  <si>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</si>
  <si>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</si>
  <si>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</si>
  <si>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</si>
  <si>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</si>
  <si>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</si>
  <si>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</si>
  <si>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</si>
  <si>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</si>
  <si>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</si>
  <si>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</si>
  <si>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</si>
  <si>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</si>
  <si>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</si>
  <si>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</si>
  <si>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</si>
  <si>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</si>
  <si>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</si>
  <si>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</si>
  <si>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</si>
  <si>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</si>
  <si>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</si>
  <si>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</si>
  <si>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</si>
  <si>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</si>
  <si>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</si>
  <si>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</si>
  <si>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</si>
  <si>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</si>
  <si>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</si>
  <si>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</si>
  <si>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</si>
  <si>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</si>
  <si>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</si>
  <si>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</si>
  <si>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</si>
  <si>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</si>
  <si>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</si>
  <si>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</si>
  <si>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</si>
  <si>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</si>
  <si>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</si>
  <si>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</si>
  <si>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</si>
  <si>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</si>
  <si>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</si>
  <si>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</si>
  <si>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</si>
  <si>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</si>
  <si>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</si>
  <si>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</si>
  <si>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</si>
  <si>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</si>
  <si>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</si>
  <si>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</si>
  <si>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</si>
  <si>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</si>
  <si>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</si>
  <si>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</si>
  <si>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</si>
  <si>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</si>
  <si>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</si>
  <si>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</si>
  <si>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</si>
  <si>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</si>
  <si>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</si>
  <si>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</si>
  <si>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>ΠΕ86</t>
  </si>
  <si>
    <t>Β/ΘΜΙΑ</t>
  </si>
  <si>
    <t>ΔΙΕΥΘΥΝΣΗΣ Δ.Ε. ΤΡΙΚΑΛΩΝ</t>
  </si>
  <si>
    <t>ΠΕ11</t>
  </si>
  <si>
    <t>ΠΕ02</t>
  </si>
  <si>
    <t>401294</t>
  </si>
  <si>
    <t>ΑΜΠΡΑΖΗΣ ΣΤΥΛΙΑΝΟΣ</t>
  </si>
  <si>
    <t>ΠΕ03</t>
  </si>
  <si>
    <t>201326</t>
  </si>
  <si>
    <t>ΓΕΡΜΑΝΟΣ ΔΗΜΗΤΡΙΟΣ</t>
  </si>
  <si>
    <t>208041</t>
  </si>
  <si>
    <t>ΓΟΥΣΟΠΟΥΛΟΣ ΣΩΤΗΡΙΟΣ</t>
  </si>
  <si>
    <t>ΠΕ82</t>
  </si>
  <si>
    <t>205332</t>
  </si>
  <si>
    <t>ΛΕΒΕΝΤΗΣ ΛΕΩΝΙΔΑΣ</t>
  </si>
  <si>
    <t>221483</t>
  </si>
  <si>
    <t>ΜΠΟΛΛΗΣ ΛΕΩΝΙΔΑΣ</t>
  </si>
  <si>
    <t>ΠΕ04.02</t>
  </si>
  <si>
    <t>218170</t>
  </si>
  <si>
    <t>ΠΑΤΕΡΑΣ ΙΩΑΝΝΗΣ</t>
  </si>
  <si>
    <t>204700</t>
  </si>
  <si>
    <t>ΤΡΙΓΚΑΣ ΙΩΑΝΝΗΣ</t>
  </si>
  <si>
    <t>704714</t>
  </si>
  <si>
    <t>ΤΣΕΚΟΥΡΑ ΧΡΙΣΤΙΝΑ</t>
  </si>
  <si>
    <t>ΠΕ04.04</t>
  </si>
  <si>
    <t>ΜΑΝΤΖΑΝΑΣ ΕΥΑΓΓΕΛΟΣ</t>
  </si>
  <si>
    <t>ΓΚΕΚΑΣ ΞΕΝΟΦΩΝ</t>
  </si>
  <si>
    <t>8255/08-09-2026</t>
  </si>
  <si>
    <t>8561/10-09-2026</t>
  </si>
  <si>
    <t>ΣΟΥΛΙΜΕΤΣΗΣ ΔΗΜΟΣΘΕΝΗΣ</t>
  </si>
  <si>
    <t>8390/09-09-2026</t>
  </si>
  <si>
    <t>ΤΣΙΛΙΩΝΗΣ ΧΡΗΣΤΟΣ</t>
  </si>
  <si>
    <t>8463/10-09-2026</t>
  </si>
  <si>
    <t>ΧΑΛΙΜΟΥΡΔΑΣ ΚΩΝΣΤΑΝΤΙΝΟΣ</t>
  </si>
  <si>
    <t>ΚΟΛΟΒΟΥ ΕΛΕΝΗ</t>
  </si>
  <si>
    <t>8536/10-09-2026</t>
  </si>
  <si>
    <t xml:space="preserve">ΠΕ86 </t>
  </si>
  <si>
    <t>8433/09-09-2026</t>
  </si>
  <si>
    <t>8442/09-09-2026</t>
  </si>
  <si>
    <t>8302/08-09-2026</t>
  </si>
  <si>
    <t>8035/04-09-2026</t>
  </si>
  <si>
    <t>8453/09-09-2026</t>
  </si>
  <si>
    <t>8462/10-09-2026</t>
  </si>
  <si>
    <t>8467/10-09-2026</t>
  </si>
  <si>
    <t>8364/09-09-2026</t>
  </si>
  <si>
    <t>8266/08-09-2026</t>
  </si>
  <si>
    <t>ΔΙΠΛΑΣ ΒΗΣΣΑΡΙΩΝ</t>
  </si>
  <si>
    <t>ΠΕ80</t>
  </si>
  <si>
    <t>Ο ΠΡΟΕΔΡΟΣ ΤΟΥ ΤΟΠΙΚΟΥ ΣΥΜΒΟΥΛΙΟΥ ΕΠΙΛΟΓΗΣ
ΔΙΕΥΘΥΝΤΗΣ Δ.Ε. ΤΡΙΚΑΛΩΝ
                                                                                             Δρ. ΑΛΕΞΑΝΔΡΟΣ Γ. ΚΑΠΑΝΙΑΡΗΣ
ΠΕ86-ΠΛΗΡΟΦΟΡΙΚΗΣ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</si>
</sst>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4" x14ac:knownFonts="1">
    <font>
      <sz val="11"/>
      <name val="Calibri"/>
    </font>
    <font>
      <b/>
      <sz val="11"/>
      <name val="Calibri"/>
      <family val="2"/>
      <charset val="161"/>
    </font>
    <font>
      <b/>
      <u/>
      <sz val="11"/>
      <name val="Calibri"/>
      <family val="2"/>
      <charset val="161"/>
    </font>
    <font>
      <sz val="11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/>
    <xf numFmtId="168" fontId="3" fillId="0" borderId="2" xfId="0" applyNumberFormat="1" applyFont="1" applyBorder="1" applyAlignment="1">
      <alignment horizontal="center"/>
    </xf>
    <xf numFmtId="167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left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2" xfId="0" applyFont="1" applyBorder="1" applyAlignment="1">
      <alignment horizontal="center"/>
    </xf>
    <xf numFmtId="0" fontId="3" fillId="0" borderId="6" xfId="0" applyFont="1" applyBorder="1"/>
    <xf numFmtId="164" fontId="3" fillId="0" borderId="6" xfId="0" applyNumberFormat="1" applyFont="1" applyBorder="1" applyAlignment="1">
      <alignment horizontal="center"/>
    </xf>
    <xf numFmtId="165" fontId="3" fillId="0" borderId="6" xfId="0" applyNumberFormat="1" applyFont="1" applyBorder="1" applyAlignment="1">
      <alignment horizontal="center"/>
    </xf>
    <xf numFmtId="166" fontId="3" fillId="0" borderId="6" xfId="0" applyNumberFormat="1" applyFont="1" applyBorder="1" applyAlignment="1">
      <alignment horizontal="center"/>
    </xf>
    <xf numFmtId="167" fontId="3" fillId="0" borderId="6" xfId="0" applyNumberFormat="1" applyFont="1" applyBorder="1" applyAlignment="1">
      <alignment horizontal="center"/>
    </xf>
    <xf numFmtId="166" fontId="3" fillId="0" borderId="5" xfId="0" applyNumberFormat="1" applyFont="1" applyBorder="1" applyAlignment="1">
      <alignment horizontal="center"/>
    </xf>
    <xf numFmtId="168" fontId="3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168" fontId="3" fillId="5" borderId="2" xfId="0" applyNumberFormat="1" applyFont="1" applyFill="1" applyBorder="1" applyAlignment="1">
      <alignment horizontal="center"/>
    </xf>
    <xf numFmtId="167" fontId="3" fillId="5" borderId="2" xfId="0" applyNumberFormat="1" applyFont="1" applyFill="1" applyBorder="1" applyAlignment="1">
      <alignment horizontal="center"/>
    </xf>
    <xf numFmtId="164" fontId="3" fillId="5" borderId="2" xfId="0" applyNumberFormat="1" applyFont="1" applyFill="1" applyBorder="1" applyAlignment="1">
      <alignment horizontal="center"/>
    </xf>
    <xf numFmtId="165" fontId="3" fillId="5" borderId="2" xfId="0" applyNumberFormat="1" applyFont="1" applyFill="1" applyBorder="1" applyAlignment="1">
      <alignment horizontal="center"/>
    </xf>
    <xf numFmtId="166" fontId="3" fillId="5" borderId="2" xfId="0" applyNumberFormat="1" applyFont="1" applyFill="1" applyBorder="1" applyAlignment="1">
      <alignment horizontal="center"/>
    </xf>
    <xf numFmtId="0" fontId="3" fillId="5" borderId="0" xfId="0" applyFont="1" applyFill="1"/>
    <xf numFmtId="164" fontId="3" fillId="5" borderId="5" xfId="0" applyNumberFormat="1" applyFont="1" applyFill="1" applyBorder="1" applyAlignment="1">
      <alignment horizontal="center"/>
    </xf>
    <xf numFmtId="0" fontId="3" fillId="5" borderId="5" xfId="0" applyFont="1" applyFill="1" applyBorder="1"/>
    <xf numFmtId="0" fontId="3" fillId="5" borderId="5" xfId="0" applyFont="1" applyFill="1" applyBorder="1" applyAlignment="1">
      <alignment horizontal="center"/>
    </xf>
    <xf numFmtId="165" fontId="3" fillId="5" borderId="5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38FDA-78B5-46AD-AB39-FF494C89A5CA}">
  <dimension ref="A1:BP26"/>
  <sheetViews>
    <sheetView tabSelected="1" topLeftCell="A2" zoomScaleNormal="100" zoomScaleSheetLayoutView="70" workbookViewId="0">
      <selection activeCell="D16" sqref="D16"/>
    </sheetView>
  </sheetViews>
  <sheetFormatPr defaultRowHeight="15" x14ac:dyDescent="0.25"/>
  <cols>
    <col min="1" max="1" width="8" customWidth="1"/>
    <col min="2" max="2" width="19.85546875" customWidth="1"/>
    <col min="3" max="3" width="23" customWidth="1"/>
    <col min="4" max="4" width="53" customWidth="1"/>
    <col min="5" max="6" width="25" customWidth="1"/>
    <col min="7" max="7" width="30" customWidth="1"/>
    <col min="8" max="10" width="25" customWidth="1"/>
    <col min="11" max="19" width="17" customWidth="1"/>
    <col min="20" max="20" width="25" customWidth="1"/>
    <col min="21" max="28" width="17" customWidth="1"/>
    <col min="29" max="29" width="25" customWidth="1"/>
    <col min="30" max="35" width="17" customWidth="1"/>
    <col min="36" max="37" width="25" customWidth="1"/>
    <col min="38" max="47" width="17" customWidth="1"/>
    <col min="48" max="48" width="25" customWidth="1"/>
    <col min="49" max="50" width="17" customWidth="1"/>
    <col min="51" max="54" width="25" customWidth="1"/>
    <col min="55" max="56" width="17" customWidth="1"/>
    <col min="57" max="58" width="25" customWidth="1"/>
    <col min="59" max="60" width="17" customWidth="1"/>
    <col min="61" max="62" width="25" customWidth="1"/>
    <col min="63" max="63" width="17" customWidth="1"/>
    <col min="64" max="64" width="20" customWidth="1"/>
    <col min="65" max="65" width="30" customWidth="1"/>
    <col min="66" max="66" width="20" customWidth="1"/>
    <col min="67" max="68" width="17" customWidth="1"/>
  </cols>
  <sheetData>
    <row r="1" spans="1:68" ht="129.94999999999999" customHeight="1" thickBot="1" x14ac:dyDescent="0.3">
      <c r="A1" s="49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3" t="s">
        <v>7</v>
      </c>
      <c r="I1" s="45" t="s">
        <v>8</v>
      </c>
      <c r="J1" s="41" t="s">
        <v>9</v>
      </c>
      <c r="K1" s="37" t="s">
        <v>10</v>
      </c>
      <c r="L1" s="37" t="s">
        <v>11</v>
      </c>
      <c r="M1" s="37" t="s">
        <v>12</v>
      </c>
      <c r="N1" s="37" t="s">
        <v>13</v>
      </c>
      <c r="O1" s="37" t="s">
        <v>14</v>
      </c>
      <c r="P1" s="37" t="s">
        <v>15</v>
      </c>
      <c r="Q1" s="37" t="s">
        <v>16</v>
      </c>
      <c r="R1" s="37" t="s">
        <v>17</v>
      </c>
      <c r="S1" s="37" t="s">
        <v>18</v>
      </c>
      <c r="T1" s="41" t="s">
        <v>19</v>
      </c>
      <c r="U1" s="37" t="s">
        <v>20</v>
      </c>
      <c r="V1" s="37" t="s">
        <v>21</v>
      </c>
      <c r="W1" s="37" t="s">
        <v>22</v>
      </c>
      <c r="X1" s="37" t="s">
        <v>23</v>
      </c>
      <c r="Y1" s="37" t="s">
        <v>24</v>
      </c>
      <c r="Z1" s="37" t="s">
        <v>25</v>
      </c>
      <c r="AA1" s="37" t="s">
        <v>26</v>
      </c>
      <c r="AB1" s="37" t="s">
        <v>27</v>
      </c>
      <c r="AC1" s="41" t="s">
        <v>28</v>
      </c>
      <c r="AD1" s="37" t="s">
        <v>29</v>
      </c>
      <c r="AE1" s="37" t="s">
        <v>30</v>
      </c>
      <c r="AF1" s="37" t="s">
        <v>31</v>
      </c>
      <c r="AG1" s="37" t="s">
        <v>32</v>
      </c>
      <c r="AH1" s="37" t="s">
        <v>33</v>
      </c>
      <c r="AI1" s="37" t="s">
        <v>34</v>
      </c>
      <c r="AJ1" s="41" t="s">
        <v>35</v>
      </c>
      <c r="AK1" s="43" t="s">
        <v>36</v>
      </c>
      <c r="AL1" s="37" t="s">
        <v>37</v>
      </c>
      <c r="AM1" s="37" t="s">
        <v>38</v>
      </c>
      <c r="AN1" s="37" t="s">
        <v>39</v>
      </c>
      <c r="AO1" s="37" t="s">
        <v>40</v>
      </c>
      <c r="AP1" s="37" t="s">
        <v>41</v>
      </c>
      <c r="AQ1" s="37" t="s">
        <v>42</v>
      </c>
      <c r="AR1" s="37" t="s">
        <v>43</v>
      </c>
      <c r="AS1" s="37" t="s">
        <v>44</v>
      </c>
      <c r="AT1" s="37" t="s">
        <v>45</v>
      </c>
      <c r="AU1" s="37" t="s">
        <v>46</v>
      </c>
      <c r="AV1" s="43" t="s">
        <v>47</v>
      </c>
      <c r="AW1" s="37" t="s">
        <v>48</v>
      </c>
      <c r="AX1" s="37" t="s">
        <v>49</v>
      </c>
      <c r="AY1" s="41" t="s">
        <v>50</v>
      </c>
      <c r="AZ1" s="45" t="s">
        <v>51</v>
      </c>
      <c r="BA1" s="47" t="s">
        <v>52</v>
      </c>
      <c r="BB1" s="39" t="s">
        <v>53</v>
      </c>
      <c r="BC1" s="37" t="s">
        <v>54</v>
      </c>
      <c r="BD1" s="37" t="s">
        <v>55</v>
      </c>
      <c r="BE1" s="39" t="s">
        <v>56</v>
      </c>
      <c r="BF1" s="39" t="s">
        <v>57</v>
      </c>
      <c r="BG1" s="37" t="s">
        <v>58</v>
      </c>
      <c r="BH1" s="37" t="s">
        <v>59</v>
      </c>
      <c r="BI1" s="41" t="s">
        <v>60</v>
      </c>
      <c r="BJ1" s="41" t="s">
        <v>61</v>
      </c>
      <c r="BK1" s="37" t="s">
        <v>62</v>
      </c>
      <c r="BL1" s="37" t="s">
        <v>63</v>
      </c>
      <c r="BM1" s="7" t="s">
        <v>64</v>
      </c>
      <c r="BN1" s="7" t="s">
        <v>65</v>
      </c>
      <c r="BO1" s="37" t="s">
        <v>66</v>
      </c>
      <c r="BP1" s="35" t="s">
        <v>67</v>
      </c>
    </row>
    <row r="2" spans="1:68" ht="38.1" customHeight="1" thickBot="1" x14ac:dyDescent="0.3">
      <c r="A2" s="49"/>
      <c r="B2" s="49"/>
      <c r="C2" s="49"/>
      <c r="D2" s="49"/>
      <c r="E2" s="49"/>
      <c r="F2" s="49"/>
      <c r="G2" s="49"/>
      <c r="H2" s="44"/>
      <c r="I2" s="46"/>
      <c r="J2" s="42"/>
      <c r="K2" s="38"/>
      <c r="L2" s="38"/>
      <c r="M2" s="38"/>
      <c r="N2" s="38"/>
      <c r="O2" s="38"/>
      <c r="P2" s="38"/>
      <c r="Q2" s="38"/>
      <c r="R2" s="38"/>
      <c r="S2" s="38"/>
      <c r="T2" s="42"/>
      <c r="U2" s="38"/>
      <c r="V2" s="38"/>
      <c r="W2" s="38"/>
      <c r="X2" s="38"/>
      <c r="Y2" s="38"/>
      <c r="Z2" s="38"/>
      <c r="AA2" s="38"/>
      <c r="AB2" s="38"/>
      <c r="AC2" s="42"/>
      <c r="AD2" s="38"/>
      <c r="AE2" s="38"/>
      <c r="AF2" s="38"/>
      <c r="AG2" s="38"/>
      <c r="AH2" s="38"/>
      <c r="AI2" s="38"/>
      <c r="AJ2" s="42"/>
      <c r="AK2" s="44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44"/>
      <c r="AW2" s="38"/>
      <c r="AX2" s="38"/>
      <c r="AY2" s="42"/>
      <c r="AZ2" s="46"/>
      <c r="BA2" s="42"/>
      <c r="BB2" s="40"/>
      <c r="BC2" s="38"/>
      <c r="BD2" s="38"/>
      <c r="BE2" s="40"/>
      <c r="BF2" s="40"/>
      <c r="BG2" s="38"/>
      <c r="BH2" s="38"/>
      <c r="BI2" s="42"/>
      <c r="BJ2" s="42"/>
      <c r="BK2" s="38"/>
      <c r="BL2" s="38"/>
      <c r="BM2" s="37" t="s">
        <v>68</v>
      </c>
      <c r="BN2" s="38"/>
      <c r="BO2" s="38"/>
      <c r="BP2" s="36"/>
    </row>
    <row r="3" spans="1:68" ht="42" customHeight="1" thickBot="1" x14ac:dyDescent="0.3">
      <c r="A3" s="49"/>
      <c r="B3" s="49"/>
      <c r="C3" s="49"/>
      <c r="D3" s="49"/>
      <c r="E3" s="49"/>
      <c r="F3" s="49"/>
      <c r="G3" s="49"/>
      <c r="H3" s="2" t="s">
        <v>69</v>
      </c>
      <c r="I3" s="3">
        <v>28</v>
      </c>
      <c r="J3" s="5">
        <v>13</v>
      </c>
      <c r="K3" s="7">
        <v>6</v>
      </c>
      <c r="L3" s="7">
        <v>5</v>
      </c>
      <c r="M3" s="7">
        <v>4</v>
      </c>
      <c r="N3" s="7">
        <v>3</v>
      </c>
      <c r="O3" s="7">
        <v>2</v>
      </c>
      <c r="P3" s="7">
        <v>3</v>
      </c>
      <c r="Q3" s="7">
        <v>2</v>
      </c>
      <c r="R3" s="7">
        <v>1</v>
      </c>
      <c r="S3" s="7">
        <v>1</v>
      </c>
      <c r="T3" s="5">
        <v>4</v>
      </c>
      <c r="U3" s="7">
        <v>1</v>
      </c>
      <c r="V3" s="7">
        <v>2</v>
      </c>
      <c r="W3" s="7">
        <v>1</v>
      </c>
      <c r="X3" s="7">
        <v>1</v>
      </c>
      <c r="Y3" s="7">
        <v>1</v>
      </c>
      <c r="Z3" s="7">
        <v>1</v>
      </c>
      <c r="AA3" s="7">
        <v>1</v>
      </c>
      <c r="AB3" s="7">
        <v>0.5</v>
      </c>
      <c r="AC3" s="5">
        <v>4</v>
      </c>
      <c r="AD3" s="7">
        <v>3</v>
      </c>
      <c r="AE3" s="7">
        <v>2</v>
      </c>
      <c r="AF3" s="7">
        <v>1</v>
      </c>
      <c r="AG3" s="7">
        <v>2</v>
      </c>
      <c r="AH3" s="7">
        <v>1</v>
      </c>
      <c r="AI3" s="7">
        <v>0.5</v>
      </c>
      <c r="AJ3" s="5">
        <v>5</v>
      </c>
      <c r="AK3" s="2">
        <v>3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2">
        <v>2</v>
      </c>
      <c r="AW3" s="7"/>
      <c r="AX3" s="7"/>
      <c r="AY3" s="5">
        <v>2</v>
      </c>
      <c r="AZ3" s="3">
        <v>27</v>
      </c>
      <c r="BA3" s="5">
        <v>13</v>
      </c>
      <c r="BB3" s="8">
        <v>9</v>
      </c>
      <c r="BC3" s="7"/>
      <c r="BD3" s="7"/>
      <c r="BE3" s="8">
        <v>5</v>
      </c>
      <c r="BF3" s="8">
        <v>4</v>
      </c>
      <c r="BG3" s="7">
        <v>2</v>
      </c>
      <c r="BH3" s="7">
        <v>3</v>
      </c>
      <c r="BI3" s="5">
        <v>2</v>
      </c>
      <c r="BJ3" s="5">
        <v>12</v>
      </c>
      <c r="BK3" s="7">
        <v>6</v>
      </c>
      <c r="BL3" s="7">
        <v>6</v>
      </c>
      <c r="BM3" s="7">
        <v>6</v>
      </c>
      <c r="BN3" s="7">
        <v>4</v>
      </c>
      <c r="BO3" s="7">
        <v>3</v>
      </c>
      <c r="BP3" s="10">
        <v>2</v>
      </c>
    </row>
    <row r="4" spans="1:68" ht="90" customHeight="1" thickBot="1" x14ac:dyDescent="0.3">
      <c r="A4" s="49"/>
      <c r="B4" s="49"/>
      <c r="C4" s="49"/>
      <c r="D4" s="49"/>
      <c r="E4" s="49"/>
      <c r="F4" s="49"/>
      <c r="G4" s="49"/>
      <c r="H4" s="1" t="s">
        <v>70</v>
      </c>
      <c r="I4" s="4" t="s">
        <v>71</v>
      </c>
      <c r="J4" s="6" t="s">
        <v>72</v>
      </c>
      <c r="K4" s="1" t="s">
        <v>73</v>
      </c>
      <c r="L4" s="1" t="s">
        <v>74</v>
      </c>
      <c r="M4" s="1" t="s">
        <v>75</v>
      </c>
      <c r="N4" s="1" t="s">
        <v>76</v>
      </c>
      <c r="O4" s="1" t="s">
        <v>77</v>
      </c>
      <c r="P4" s="1" t="s">
        <v>78</v>
      </c>
      <c r="Q4" s="1" t="s">
        <v>79</v>
      </c>
      <c r="R4" s="1" t="s">
        <v>80</v>
      </c>
      <c r="S4" s="1" t="s">
        <v>81</v>
      </c>
      <c r="T4" s="6" t="s">
        <v>82</v>
      </c>
      <c r="U4" s="1" t="s">
        <v>83</v>
      </c>
      <c r="V4" s="1" t="s">
        <v>84</v>
      </c>
      <c r="W4" s="1" t="s">
        <v>85</v>
      </c>
      <c r="X4" s="1" t="s">
        <v>86</v>
      </c>
      <c r="Y4" s="1" t="s">
        <v>87</v>
      </c>
      <c r="Z4" s="1" t="s">
        <v>88</v>
      </c>
      <c r="AA4" s="1" t="s">
        <v>89</v>
      </c>
      <c r="AB4" s="1" t="s">
        <v>90</v>
      </c>
      <c r="AC4" s="6" t="s">
        <v>91</v>
      </c>
      <c r="AD4" s="1" t="s">
        <v>92</v>
      </c>
      <c r="AE4" s="1" t="s">
        <v>93</v>
      </c>
      <c r="AF4" s="1" t="s">
        <v>94</v>
      </c>
      <c r="AG4" s="1" t="s">
        <v>95</v>
      </c>
      <c r="AH4" s="1" t="s">
        <v>96</v>
      </c>
      <c r="AI4" s="1" t="s">
        <v>97</v>
      </c>
      <c r="AJ4" s="6" t="s">
        <v>98</v>
      </c>
      <c r="AK4" s="1" t="s">
        <v>99</v>
      </c>
      <c r="AL4" s="1" t="s">
        <v>100</v>
      </c>
      <c r="AM4" s="1" t="s">
        <v>101</v>
      </c>
      <c r="AN4" s="1" t="s">
        <v>102</v>
      </c>
      <c r="AO4" s="1" t="s">
        <v>103</v>
      </c>
      <c r="AP4" s="1" t="s">
        <v>104</v>
      </c>
      <c r="AQ4" s="1" t="s">
        <v>105</v>
      </c>
      <c r="AR4" s="1" t="s">
        <v>106</v>
      </c>
      <c r="AS4" s="1" t="s">
        <v>107</v>
      </c>
      <c r="AT4" s="1" t="s">
        <v>108</v>
      </c>
      <c r="AU4" s="1" t="s">
        <v>109</v>
      </c>
      <c r="AV4" s="1" t="s">
        <v>110</v>
      </c>
      <c r="AW4" s="1" t="s">
        <v>111</v>
      </c>
      <c r="AX4" s="1" t="s">
        <v>112</v>
      </c>
      <c r="AY4" s="6" t="s">
        <v>113</v>
      </c>
      <c r="AZ4" s="4" t="s">
        <v>114</v>
      </c>
      <c r="BA4" s="6" t="s">
        <v>115</v>
      </c>
      <c r="BB4" s="9" t="s">
        <v>116</v>
      </c>
      <c r="BC4" s="1" t="s">
        <v>117</v>
      </c>
      <c r="BD4" s="1" t="s">
        <v>118</v>
      </c>
      <c r="BE4" s="9" t="s">
        <v>119</v>
      </c>
      <c r="BF4" s="9" t="s">
        <v>120</v>
      </c>
      <c r="BG4" s="1" t="s">
        <v>121</v>
      </c>
      <c r="BH4" s="1" t="s">
        <v>122</v>
      </c>
      <c r="BI4" s="6" t="s">
        <v>123</v>
      </c>
      <c r="BJ4" s="6" t="s">
        <v>124</v>
      </c>
      <c r="BK4" s="1" t="s">
        <v>125</v>
      </c>
      <c r="BL4" s="1" t="s">
        <v>126</v>
      </c>
      <c r="BM4" s="1" t="s">
        <v>127</v>
      </c>
      <c r="BN4" s="1" t="s">
        <v>128</v>
      </c>
      <c r="BO4" s="1" t="s">
        <v>129</v>
      </c>
      <c r="BP4" s="11" t="s">
        <v>130</v>
      </c>
    </row>
    <row r="5" spans="1:68" s="18" customFormat="1" x14ac:dyDescent="0.25">
      <c r="A5" s="12">
        <v>1</v>
      </c>
      <c r="B5" s="12" t="s">
        <v>168</v>
      </c>
      <c r="C5" s="12" t="s">
        <v>136</v>
      </c>
      <c r="D5" s="12" t="s">
        <v>137</v>
      </c>
      <c r="E5" s="12" t="s">
        <v>138</v>
      </c>
      <c r="F5" s="12" t="s">
        <v>132</v>
      </c>
      <c r="G5" s="12" t="s">
        <v>133</v>
      </c>
      <c r="H5" s="13">
        <f t="shared" ref="H5:H19" si="0">I5+AZ5</f>
        <v>35.875</v>
      </c>
      <c r="I5" s="14">
        <f t="shared" ref="I5:I19" si="1">MIN(J5+T5+AC5+AJ5+AY5,$I$3)</f>
        <v>19</v>
      </c>
      <c r="J5" s="15">
        <f t="shared" ref="J5:J19" si="2">MIN(SUM(K5:S5),$J$3)</f>
        <v>7</v>
      </c>
      <c r="K5" s="15">
        <v>0</v>
      </c>
      <c r="L5" s="15">
        <v>0</v>
      </c>
      <c r="M5" s="15">
        <v>4</v>
      </c>
      <c r="N5" s="15">
        <v>3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6">
        <f t="shared" ref="T5:T19" si="3">MIN(SUM(U5:AB5),$T$3)</f>
        <v>4</v>
      </c>
      <c r="U5" s="15">
        <v>0</v>
      </c>
      <c r="V5" s="16">
        <v>2</v>
      </c>
      <c r="W5" s="16">
        <v>1</v>
      </c>
      <c r="X5" s="16">
        <v>0.35</v>
      </c>
      <c r="Y5" s="15">
        <v>0</v>
      </c>
      <c r="Z5" s="16">
        <v>0</v>
      </c>
      <c r="AA5" s="16">
        <v>1</v>
      </c>
      <c r="AB5" s="16">
        <v>0</v>
      </c>
      <c r="AC5" s="16">
        <f t="shared" ref="AC5:AC19" si="4">MIN(SUM(AD5:AI5),$AC$3)</f>
        <v>3</v>
      </c>
      <c r="AD5" s="15">
        <v>3</v>
      </c>
      <c r="AE5" s="15"/>
      <c r="AF5" s="15"/>
      <c r="AG5" s="15"/>
      <c r="AH5" s="15"/>
      <c r="AI5" s="16"/>
      <c r="AJ5" s="14">
        <f t="shared" ref="AJ5:AJ19" si="5">MIN(AK5+AV5,$AJ$3)</f>
        <v>5</v>
      </c>
      <c r="AK5" s="14">
        <f t="shared" ref="AK5:AK19" si="6">MIN(SUM(AL5:AU5),$AK$3)</f>
        <v>3</v>
      </c>
      <c r="AL5" s="15">
        <v>0</v>
      </c>
      <c r="AM5" s="16">
        <v>0</v>
      </c>
      <c r="AN5" s="17">
        <v>0</v>
      </c>
      <c r="AO5" s="14">
        <v>0</v>
      </c>
      <c r="AP5" s="17">
        <v>3.75</v>
      </c>
      <c r="AQ5" s="14">
        <v>1</v>
      </c>
      <c r="AR5" s="17">
        <v>0</v>
      </c>
      <c r="AS5" s="15">
        <v>0</v>
      </c>
      <c r="AT5" s="14">
        <v>0</v>
      </c>
      <c r="AU5" s="17">
        <v>0.3</v>
      </c>
      <c r="AV5" s="17">
        <f t="shared" ref="AV5:AV19" si="7">MIN(SUM(AW5:AX5),$AV$3)</f>
        <v>2</v>
      </c>
      <c r="AW5" s="16">
        <v>0</v>
      </c>
      <c r="AX5" s="17">
        <v>2.5</v>
      </c>
      <c r="AY5" s="16">
        <v>0</v>
      </c>
      <c r="AZ5" s="13">
        <f t="shared" ref="AZ5:AZ19" si="8">MIN(BA5+BI5+BJ5,$AZ$3)</f>
        <v>16.875</v>
      </c>
      <c r="BA5" s="14">
        <f t="shared" ref="BA5:BA19" si="9">MIN(BB5+BE5+BF5,$BA$3)</f>
        <v>12</v>
      </c>
      <c r="BB5" s="14">
        <f t="shared" ref="BB5:BB19" si="10">MIN(SUM(BC5:BD5),$BB$3)</f>
        <v>9</v>
      </c>
      <c r="BC5" s="17">
        <v>16</v>
      </c>
      <c r="BD5" s="14">
        <v>0</v>
      </c>
      <c r="BE5" s="16">
        <v>0</v>
      </c>
      <c r="BF5" s="15">
        <f t="shared" ref="BF5:BF19" si="11">MIN(SUM(BG5:BH5),$BF$3)</f>
        <v>3</v>
      </c>
      <c r="BG5" s="15">
        <v>0</v>
      </c>
      <c r="BH5" s="15">
        <v>3</v>
      </c>
      <c r="BI5" s="16">
        <v>0</v>
      </c>
      <c r="BJ5" s="13">
        <f t="shared" ref="BJ5:BJ19" si="12">SUM(BK5:BP5)</f>
        <v>4.875</v>
      </c>
      <c r="BK5" s="16">
        <v>0</v>
      </c>
      <c r="BL5" s="13">
        <v>0</v>
      </c>
      <c r="BM5" s="14">
        <v>0</v>
      </c>
      <c r="BN5" s="14">
        <v>3</v>
      </c>
      <c r="BO5" s="14">
        <v>1.875</v>
      </c>
      <c r="BP5" s="13">
        <v>0</v>
      </c>
    </row>
    <row r="6" spans="1:68" s="18" customFormat="1" x14ac:dyDescent="0.25">
      <c r="A6" s="12">
        <v>2</v>
      </c>
      <c r="B6" s="12" t="s">
        <v>176</v>
      </c>
      <c r="C6" s="12" t="s">
        <v>153</v>
      </c>
      <c r="D6" s="12" t="s">
        <v>154</v>
      </c>
      <c r="E6" s="12" t="s">
        <v>155</v>
      </c>
      <c r="F6" s="12" t="s">
        <v>132</v>
      </c>
      <c r="G6" s="12" t="s">
        <v>133</v>
      </c>
      <c r="H6" s="13">
        <f t="shared" si="0"/>
        <v>31.835000000000001</v>
      </c>
      <c r="I6" s="14">
        <f t="shared" si="1"/>
        <v>17.5</v>
      </c>
      <c r="J6" s="15">
        <f t="shared" si="2"/>
        <v>7</v>
      </c>
      <c r="K6" s="15"/>
      <c r="L6" s="15"/>
      <c r="M6" s="15">
        <v>4</v>
      </c>
      <c r="N6" s="15">
        <v>3</v>
      </c>
      <c r="O6" s="15"/>
      <c r="P6" s="15"/>
      <c r="Q6" s="15"/>
      <c r="R6" s="15"/>
      <c r="S6" s="15"/>
      <c r="T6" s="16">
        <f t="shared" si="3"/>
        <v>4</v>
      </c>
      <c r="U6" s="15"/>
      <c r="V6" s="16">
        <v>2</v>
      </c>
      <c r="W6" s="16">
        <v>1</v>
      </c>
      <c r="X6" s="16">
        <v>1</v>
      </c>
      <c r="Y6" s="15"/>
      <c r="Z6" s="16"/>
      <c r="AA6" s="16"/>
      <c r="AB6" s="16"/>
      <c r="AC6" s="16">
        <f t="shared" si="4"/>
        <v>3.5</v>
      </c>
      <c r="AD6" s="15">
        <v>3</v>
      </c>
      <c r="AE6" s="15"/>
      <c r="AF6" s="15"/>
      <c r="AG6" s="15"/>
      <c r="AH6" s="15"/>
      <c r="AI6" s="16">
        <v>0.5</v>
      </c>
      <c r="AJ6" s="14">
        <f t="shared" si="5"/>
        <v>3</v>
      </c>
      <c r="AK6" s="14">
        <f t="shared" si="6"/>
        <v>3</v>
      </c>
      <c r="AL6" s="15"/>
      <c r="AM6" s="16"/>
      <c r="AN6" s="17"/>
      <c r="AO6" s="14"/>
      <c r="AP6" s="17">
        <v>2.25</v>
      </c>
      <c r="AQ6" s="14">
        <v>1</v>
      </c>
      <c r="AR6" s="17"/>
      <c r="AS6" s="15"/>
      <c r="AT6" s="14"/>
      <c r="AU6" s="17"/>
      <c r="AV6" s="17">
        <f t="shared" si="7"/>
        <v>0</v>
      </c>
      <c r="AW6" s="16"/>
      <c r="AX6" s="17"/>
      <c r="AY6" s="16"/>
      <c r="AZ6" s="13">
        <f t="shared" si="8"/>
        <v>14.335000000000001</v>
      </c>
      <c r="BA6" s="14">
        <f t="shared" si="9"/>
        <v>11.46</v>
      </c>
      <c r="BB6" s="14">
        <f t="shared" si="10"/>
        <v>8</v>
      </c>
      <c r="BC6" s="17">
        <v>8</v>
      </c>
      <c r="BD6" s="14"/>
      <c r="BE6" s="16">
        <v>0.46</v>
      </c>
      <c r="BF6" s="15">
        <f t="shared" si="11"/>
        <v>3</v>
      </c>
      <c r="BG6" s="15"/>
      <c r="BH6" s="15">
        <v>3</v>
      </c>
      <c r="BI6" s="16">
        <v>0</v>
      </c>
      <c r="BJ6" s="13">
        <f t="shared" si="12"/>
        <v>2.875</v>
      </c>
      <c r="BK6" s="16"/>
      <c r="BL6" s="13"/>
      <c r="BM6" s="14"/>
      <c r="BN6" s="14">
        <v>2.875</v>
      </c>
      <c r="BO6" s="14"/>
      <c r="BP6" s="13"/>
    </row>
    <row r="7" spans="1:68" s="57" customFormat="1" x14ac:dyDescent="0.25">
      <c r="A7" s="50">
        <v>3</v>
      </c>
      <c r="B7" s="50" t="s">
        <v>172</v>
      </c>
      <c r="C7" s="51">
        <v>215095</v>
      </c>
      <c r="D7" s="50" t="s">
        <v>177</v>
      </c>
      <c r="E7" s="50" t="s">
        <v>178</v>
      </c>
      <c r="F7" s="50" t="s">
        <v>132</v>
      </c>
      <c r="G7" s="50" t="s">
        <v>133</v>
      </c>
      <c r="H7" s="52">
        <f t="shared" si="0"/>
        <v>30.824999999999999</v>
      </c>
      <c r="I7" s="53">
        <f t="shared" si="1"/>
        <v>15.2</v>
      </c>
      <c r="J7" s="54">
        <f t="shared" si="2"/>
        <v>7</v>
      </c>
      <c r="K7" s="54"/>
      <c r="L7" s="54"/>
      <c r="M7" s="54">
        <v>4</v>
      </c>
      <c r="N7" s="54"/>
      <c r="O7" s="54"/>
      <c r="P7" s="54">
        <v>3</v>
      </c>
      <c r="Q7" s="54"/>
      <c r="R7" s="54"/>
      <c r="S7" s="54"/>
      <c r="T7" s="55">
        <f t="shared" si="3"/>
        <v>3.2</v>
      </c>
      <c r="U7" s="54"/>
      <c r="V7" s="55">
        <v>2</v>
      </c>
      <c r="W7" s="55">
        <v>0.56000000000000005</v>
      </c>
      <c r="X7" s="55">
        <v>0.14000000000000001</v>
      </c>
      <c r="Y7" s="54"/>
      <c r="Z7" s="55"/>
      <c r="AA7" s="55"/>
      <c r="AB7" s="55">
        <v>0.5</v>
      </c>
      <c r="AC7" s="55">
        <f t="shared" si="4"/>
        <v>3</v>
      </c>
      <c r="AD7" s="54">
        <v>3</v>
      </c>
      <c r="AE7" s="54"/>
      <c r="AF7" s="54"/>
      <c r="AG7" s="54"/>
      <c r="AH7" s="54"/>
      <c r="AI7" s="55"/>
      <c r="AJ7" s="53">
        <f t="shared" si="5"/>
        <v>1</v>
      </c>
      <c r="AK7" s="53">
        <f t="shared" si="6"/>
        <v>1</v>
      </c>
      <c r="AL7" s="54"/>
      <c r="AM7" s="55">
        <v>1</v>
      </c>
      <c r="AN7" s="56"/>
      <c r="AO7" s="53"/>
      <c r="AP7" s="56"/>
      <c r="AQ7" s="53"/>
      <c r="AR7" s="56"/>
      <c r="AS7" s="54"/>
      <c r="AT7" s="53"/>
      <c r="AU7" s="56"/>
      <c r="AV7" s="56">
        <f t="shared" si="7"/>
        <v>0</v>
      </c>
      <c r="AW7" s="55"/>
      <c r="AX7" s="56"/>
      <c r="AY7" s="55">
        <v>1</v>
      </c>
      <c r="AZ7" s="52">
        <f t="shared" si="8"/>
        <v>15.625</v>
      </c>
      <c r="BA7" s="53">
        <f t="shared" si="9"/>
        <v>11</v>
      </c>
      <c r="BB7" s="53">
        <f t="shared" si="10"/>
        <v>9</v>
      </c>
      <c r="BC7" s="56">
        <v>14</v>
      </c>
      <c r="BD7" s="53"/>
      <c r="BE7" s="55"/>
      <c r="BF7" s="54">
        <f t="shared" si="11"/>
        <v>2</v>
      </c>
      <c r="BG7" s="54"/>
      <c r="BH7" s="54">
        <v>2</v>
      </c>
      <c r="BI7" s="55">
        <v>0</v>
      </c>
      <c r="BJ7" s="52">
        <f t="shared" si="12"/>
        <v>4.625</v>
      </c>
      <c r="BK7" s="55"/>
      <c r="BL7" s="52"/>
      <c r="BM7" s="53">
        <v>1.5</v>
      </c>
      <c r="BN7" s="53">
        <v>3.125</v>
      </c>
      <c r="BO7" s="53"/>
      <c r="BP7" s="52"/>
    </row>
    <row r="8" spans="1:68" s="57" customFormat="1" x14ac:dyDescent="0.25">
      <c r="A8" s="50">
        <v>4</v>
      </c>
      <c r="B8" s="50" t="s">
        <v>170</v>
      </c>
      <c r="C8" s="51">
        <v>719211</v>
      </c>
      <c r="D8" s="50" t="s">
        <v>157</v>
      </c>
      <c r="E8" s="50" t="s">
        <v>143</v>
      </c>
      <c r="F8" s="50" t="s">
        <v>132</v>
      </c>
      <c r="G8" s="50" t="s">
        <v>133</v>
      </c>
      <c r="H8" s="52">
        <f t="shared" si="0"/>
        <v>30.71</v>
      </c>
      <c r="I8" s="53">
        <f t="shared" si="1"/>
        <v>15.71</v>
      </c>
      <c r="J8" s="54">
        <f t="shared" si="2"/>
        <v>4</v>
      </c>
      <c r="K8" s="54"/>
      <c r="L8" s="54"/>
      <c r="M8" s="54">
        <v>4</v>
      </c>
      <c r="N8" s="54"/>
      <c r="O8" s="54"/>
      <c r="P8" s="54"/>
      <c r="Q8" s="54"/>
      <c r="R8" s="54"/>
      <c r="S8" s="54"/>
      <c r="T8" s="55">
        <f t="shared" si="3"/>
        <v>3.71</v>
      </c>
      <c r="U8" s="55"/>
      <c r="V8" s="55">
        <v>2</v>
      </c>
      <c r="W8" s="55">
        <v>1</v>
      </c>
      <c r="X8" s="55">
        <v>0.21</v>
      </c>
      <c r="Y8" s="54"/>
      <c r="Z8" s="55"/>
      <c r="AA8" s="55"/>
      <c r="AB8" s="55">
        <v>0.5</v>
      </c>
      <c r="AC8" s="55">
        <f t="shared" si="4"/>
        <v>3</v>
      </c>
      <c r="AD8" s="54">
        <v>3</v>
      </c>
      <c r="AE8" s="54"/>
      <c r="AF8" s="54"/>
      <c r="AG8" s="54"/>
      <c r="AH8" s="54"/>
      <c r="AI8" s="55"/>
      <c r="AJ8" s="53">
        <f t="shared" si="5"/>
        <v>5</v>
      </c>
      <c r="AK8" s="53">
        <f t="shared" si="6"/>
        <v>3</v>
      </c>
      <c r="AL8" s="54">
        <v>2</v>
      </c>
      <c r="AM8" s="55"/>
      <c r="AN8" s="56"/>
      <c r="AO8" s="53"/>
      <c r="AP8" s="56">
        <v>1.5</v>
      </c>
      <c r="AQ8" s="53"/>
      <c r="AR8" s="56"/>
      <c r="AS8" s="54"/>
      <c r="AT8" s="53"/>
      <c r="AU8" s="56"/>
      <c r="AV8" s="56">
        <f t="shared" si="7"/>
        <v>2</v>
      </c>
      <c r="AW8" s="55">
        <v>2</v>
      </c>
      <c r="AX8" s="56"/>
      <c r="AY8" s="55"/>
      <c r="AZ8" s="52">
        <f t="shared" si="8"/>
        <v>15</v>
      </c>
      <c r="BA8" s="53">
        <f t="shared" si="9"/>
        <v>13</v>
      </c>
      <c r="BB8" s="53">
        <f t="shared" si="10"/>
        <v>8</v>
      </c>
      <c r="BC8" s="56">
        <v>6.5</v>
      </c>
      <c r="BD8" s="53">
        <v>1.5</v>
      </c>
      <c r="BE8" s="55">
        <v>4.9000000000000004</v>
      </c>
      <c r="BF8" s="54">
        <f t="shared" si="11"/>
        <v>4</v>
      </c>
      <c r="BG8" s="54">
        <v>1</v>
      </c>
      <c r="BH8" s="54">
        <v>3</v>
      </c>
      <c r="BI8" s="55">
        <v>0</v>
      </c>
      <c r="BJ8" s="52">
        <f t="shared" si="12"/>
        <v>2</v>
      </c>
      <c r="BK8" s="55"/>
      <c r="BL8" s="52"/>
      <c r="BM8" s="53"/>
      <c r="BN8" s="53"/>
      <c r="BO8" s="53">
        <v>2</v>
      </c>
      <c r="BP8" s="52"/>
    </row>
    <row r="9" spans="1:68" s="57" customFormat="1" x14ac:dyDescent="0.25">
      <c r="A9" s="50">
        <v>5</v>
      </c>
      <c r="B9" s="50" t="s">
        <v>175</v>
      </c>
      <c r="C9" s="50" t="s">
        <v>149</v>
      </c>
      <c r="D9" s="50" t="s">
        <v>150</v>
      </c>
      <c r="E9" s="50" t="s">
        <v>138</v>
      </c>
      <c r="F9" s="50" t="s">
        <v>132</v>
      </c>
      <c r="G9" s="50" t="s">
        <v>133</v>
      </c>
      <c r="H9" s="52">
        <f t="shared" si="0"/>
        <v>29.295000000000002</v>
      </c>
      <c r="I9" s="53">
        <f t="shared" si="1"/>
        <v>16.425000000000001</v>
      </c>
      <c r="J9" s="54">
        <f t="shared" si="2"/>
        <v>7</v>
      </c>
      <c r="K9" s="54"/>
      <c r="L9" s="54"/>
      <c r="M9" s="54">
        <v>4</v>
      </c>
      <c r="N9" s="54">
        <v>3</v>
      </c>
      <c r="O9" s="54"/>
      <c r="P9" s="54"/>
      <c r="Q9" s="54"/>
      <c r="R9" s="54"/>
      <c r="S9" s="54"/>
      <c r="T9" s="55">
        <f t="shared" si="3"/>
        <v>4</v>
      </c>
      <c r="U9" s="54"/>
      <c r="V9" s="55">
        <v>2</v>
      </c>
      <c r="W9" s="55">
        <v>1</v>
      </c>
      <c r="X9" s="55"/>
      <c r="Y9" s="54"/>
      <c r="Z9" s="55"/>
      <c r="AA9" s="55">
        <v>1</v>
      </c>
      <c r="AB9" s="55"/>
      <c r="AC9" s="55">
        <f t="shared" si="4"/>
        <v>2</v>
      </c>
      <c r="AD9" s="54"/>
      <c r="AE9" s="54">
        <v>2</v>
      </c>
      <c r="AF9" s="54"/>
      <c r="AG9" s="54"/>
      <c r="AH9" s="58"/>
      <c r="AI9" s="55"/>
      <c r="AJ9" s="53">
        <f t="shared" si="5"/>
        <v>3.4249999999999998</v>
      </c>
      <c r="AK9" s="53">
        <f t="shared" si="6"/>
        <v>2.9249999999999998</v>
      </c>
      <c r="AL9" s="54"/>
      <c r="AM9" s="55">
        <v>2</v>
      </c>
      <c r="AN9" s="56"/>
      <c r="AO9" s="53"/>
      <c r="AP9" s="56">
        <v>0.5</v>
      </c>
      <c r="AQ9" s="53">
        <v>0.125</v>
      </c>
      <c r="AR9" s="56"/>
      <c r="AS9" s="54"/>
      <c r="AT9" s="53"/>
      <c r="AU9" s="56">
        <v>0.3</v>
      </c>
      <c r="AV9" s="56">
        <f t="shared" si="7"/>
        <v>0.5</v>
      </c>
      <c r="AW9" s="55"/>
      <c r="AX9" s="56">
        <v>0.5</v>
      </c>
      <c r="AY9" s="55"/>
      <c r="AZ9" s="52">
        <f t="shared" si="8"/>
        <v>12.870000000000001</v>
      </c>
      <c r="BA9" s="53">
        <f t="shared" si="9"/>
        <v>12.870000000000001</v>
      </c>
      <c r="BB9" s="53">
        <f t="shared" si="10"/>
        <v>9</v>
      </c>
      <c r="BC9" s="56">
        <v>11</v>
      </c>
      <c r="BD9" s="53">
        <v>2</v>
      </c>
      <c r="BE9" s="55"/>
      <c r="BF9" s="54">
        <f t="shared" si="11"/>
        <v>3.87</v>
      </c>
      <c r="BG9" s="54">
        <v>0.87</v>
      </c>
      <c r="BH9" s="54">
        <v>3</v>
      </c>
      <c r="BI9" s="55">
        <v>0</v>
      </c>
      <c r="BJ9" s="52">
        <f t="shared" si="12"/>
        <v>0</v>
      </c>
      <c r="BK9" s="55"/>
      <c r="BL9" s="52"/>
      <c r="BM9" s="53"/>
      <c r="BN9" s="53"/>
      <c r="BO9" s="53"/>
      <c r="BP9" s="52"/>
    </row>
    <row r="10" spans="1:68" s="18" customFormat="1" x14ac:dyDescent="0.25">
      <c r="A10" s="12">
        <v>6</v>
      </c>
      <c r="B10" s="12" t="s">
        <v>171</v>
      </c>
      <c r="C10" s="12" t="s">
        <v>141</v>
      </c>
      <c r="D10" s="12" t="s">
        <v>142</v>
      </c>
      <c r="E10" s="12" t="s">
        <v>134</v>
      </c>
      <c r="F10" s="12" t="s">
        <v>132</v>
      </c>
      <c r="G10" s="12" t="s">
        <v>133</v>
      </c>
      <c r="H10" s="13">
        <f t="shared" si="0"/>
        <v>27.875</v>
      </c>
      <c r="I10" s="14">
        <f t="shared" si="1"/>
        <v>15.375</v>
      </c>
      <c r="J10" s="15">
        <f t="shared" si="2"/>
        <v>7</v>
      </c>
      <c r="K10" s="15"/>
      <c r="L10" s="15"/>
      <c r="M10" s="15">
        <v>4</v>
      </c>
      <c r="N10" s="15">
        <v>3</v>
      </c>
      <c r="O10" s="15"/>
      <c r="P10" s="15"/>
      <c r="Q10" s="15"/>
      <c r="R10" s="15"/>
      <c r="S10" s="15"/>
      <c r="T10" s="16">
        <f t="shared" si="3"/>
        <v>4</v>
      </c>
      <c r="U10" s="15"/>
      <c r="V10" s="16">
        <v>2</v>
      </c>
      <c r="W10" s="16">
        <v>1</v>
      </c>
      <c r="X10" s="16">
        <v>1</v>
      </c>
      <c r="Y10" s="15"/>
      <c r="Z10" s="16"/>
      <c r="AA10" s="16"/>
      <c r="AB10" s="16"/>
      <c r="AC10" s="16">
        <f t="shared" si="4"/>
        <v>2</v>
      </c>
      <c r="AD10" s="15"/>
      <c r="AE10" s="15">
        <v>2</v>
      </c>
      <c r="AF10" s="15"/>
      <c r="AG10" s="15"/>
      <c r="AH10" s="20"/>
      <c r="AI10" s="16"/>
      <c r="AJ10" s="14">
        <f t="shared" si="5"/>
        <v>2.375</v>
      </c>
      <c r="AK10" s="14">
        <f t="shared" si="6"/>
        <v>2.125</v>
      </c>
      <c r="AL10" s="15"/>
      <c r="AM10" s="16"/>
      <c r="AN10" s="17"/>
      <c r="AO10" s="14"/>
      <c r="AP10" s="17">
        <v>1.75</v>
      </c>
      <c r="AQ10" s="14">
        <v>0.375</v>
      </c>
      <c r="AR10" s="17"/>
      <c r="AS10" s="15"/>
      <c r="AT10" s="14"/>
      <c r="AU10" s="17"/>
      <c r="AV10" s="17">
        <f t="shared" si="7"/>
        <v>0.25</v>
      </c>
      <c r="AW10" s="16"/>
      <c r="AX10" s="17">
        <v>0.25</v>
      </c>
      <c r="AY10" s="16"/>
      <c r="AZ10" s="13">
        <f t="shared" si="8"/>
        <v>12.5</v>
      </c>
      <c r="BA10" s="14">
        <f t="shared" si="9"/>
        <v>11</v>
      </c>
      <c r="BB10" s="14">
        <f t="shared" si="10"/>
        <v>9</v>
      </c>
      <c r="BC10" s="17">
        <v>13</v>
      </c>
      <c r="BD10" s="14"/>
      <c r="BE10" s="16"/>
      <c r="BF10" s="15">
        <f t="shared" si="11"/>
        <v>2</v>
      </c>
      <c r="BG10" s="15"/>
      <c r="BH10" s="15">
        <v>2</v>
      </c>
      <c r="BI10" s="16">
        <v>0</v>
      </c>
      <c r="BJ10" s="13">
        <f t="shared" si="12"/>
        <v>1.5</v>
      </c>
      <c r="BK10" s="16"/>
      <c r="BL10" s="13"/>
      <c r="BM10" s="14"/>
      <c r="BN10" s="14"/>
      <c r="BO10" s="14">
        <v>1.5</v>
      </c>
      <c r="BP10" s="13"/>
    </row>
    <row r="11" spans="1:68" s="18" customFormat="1" x14ac:dyDescent="0.25">
      <c r="A11" s="12">
        <v>7</v>
      </c>
      <c r="B11" s="12" t="s">
        <v>174</v>
      </c>
      <c r="C11" s="12" t="s">
        <v>146</v>
      </c>
      <c r="D11" s="12" t="s">
        <v>147</v>
      </c>
      <c r="E11" s="12" t="s">
        <v>148</v>
      </c>
      <c r="F11" s="12" t="s">
        <v>132</v>
      </c>
      <c r="G11" s="12" t="s">
        <v>133</v>
      </c>
      <c r="H11" s="13">
        <f t="shared" si="0"/>
        <v>27.625</v>
      </c>
      <c r="I11" s="14">
        <f t="shared" si="1"/>
        <v>11</v>
      </c>
      <c r="J11" s="15">
        <f t="shared" si="2"/>
        <v>7</v>
      </c>
      <c r="K11" s="15"/>
      <c r="L11" s="15"/>
      <c r="M11" s="15">
        <v>4</v>
      </c>
      <c r="N11" s="15"/>
      <c r="O11" s="15"/>
      <c r="P11" s="15">
        <v>3</v>
      </c>
      <c r="Q11" s="15"/>
      <c r="R11" s="15"/>
      <c r="S11" s="15"/>
      <c r="T11" s="16">
        <f t="shared" si="3"/>
        <v>4</v>
      </c>
      <c r="U11" s="15"/>
      <c r="V11" s="16">
        <v>2</v>
      </c>
      <c r="W11" s="16">
        <v>1</v>
      </c>
      <c r="X11" s="16"/>
      <c r="Y11" s="15"/>
      <c r="Z11" s="16">
        <v>1</v>
      </c>
      <c r="AA11" s="16">
        <v>1</v>
      </c>
      <c r="AB11" s="16"/>
      <c r="AC11" s="16">
        <f t="shared" si="4"/>
        <v>0</v>
      </c>
      <c r="AD11" s="15"/>
      <c r="AE11" s="15"/>
      <c r="AF11" s="15"/>
      <c r="AG11" s="15"/>
      <c r="AH11" s="20"/>
      <c r="AI11" s="16"/>
      <c r="AJ11" s="14">
        <f t="shared" si="5"/>
        <v>0</v>
      </c>
      <c r="AK11" s="14">
        <f t="shared" si="6"/>
        <v>0</v>
      </c>
      <c r="AL11" s="15"/>
      <c r="AM11" s="16"/>
      <c r="AN11" s="17"/>
      <c r="AO11" s="14"/>
      <c r="AP11" s="17"/>
      <c r="AQ11" s="14"/>
      <c r="AR11" s="17"/>
      <c r="AS11" s="15"/>
      <c r="AT11" s="14"/>
      <c r="AU11" s="17"/>
      <c r="AV11" s="17">
        <f t="shared" si="7"/>
        <v>0</v>
      </c>
      <c r="AW11" s="16"/>
      <c r="AX11" s="17"/>
      <c r="AY11" s="16"/>
      <c r="AZ11" s="13">
        <f t="shared" si="8"/>
        <v>16.625</v>
      </c>
      <c r="BA11" s="14">
        <f t="shared" si="9"/>
        <v>10</v>
      </c>
      <c r="BB11" s="14">
        <f t="shared" si="10"/>
        <v>9</v>
      </c>
      <c r="BC11" s="17">
        <v>23</v>
      </c>
      <c r="BD11" s="14"/>
      <c r="BE11" s="16"/>
      <c r="BF11" s="15">
        <f t="shared" si="11"/>
        <v>1</v>
      </c>
      <c r="BG11" s="15">
        <v>1</v>
      </c>
      <c r="BH11" s="15"/>
      <c r="BI11" s="16">
        <v>0</v>
      </c>
      <c r="BJ11" s="13">
        <f t="shared" si="12"/>
        <v>6.625</v>
      </c>
      <c r="BK11" s="16"/>
      <c r="BL11" s="13"/>
      <c r="BM11" s="14">
        <v>5.25</v>
      </c>
      <c r="BN11" s="14">
        <v>0.375</v>
      </c>
      <c r="BO11" s="14">
        <v>1</v>
      </c>
      <c r="BP11" s="13"/>
    </row>
    <row r="12" spans="1:68" s="18" customFormat="1" x14ac:dyDescent="0.25">
      <c r="A12" s="12">
        <v>8</v>
      </c>
      <c r="B12" s="12" t="s">
        <v>161</v>
      </c>
      <c r="C12" s="19">
        <v>220023</v>
      </c>
      <c r="D12" s="12" t="s">
        <v>162</v>
      </c>
      <c r="E12" s="21" t="s">
        <v>143</v>
      </c>
      <c r="F12" s="12" t="s">
        <v>132</v>
      </c>
      <c r="G12" s="12" t="s">
        <v>133</v>
      </c>
      <c r="H12" s="13">
        <f t="shared" si="0"/>
        <v>26.137499999999999</v>
      </c>
      <c r="I12" s="14">
        <f t="shared" si="1"/>
        <v>13.2</v>
      </c>
      <c r="J12" s="15">
        <f t="shared" si="2"/>
        <v>7</v>
      </c>
      <c r="K12" s="12"/>
      <c r="L12" s="12"/>
      <c r="M12" s="22">
        <v>4</v>
      </c>
      <c r="N12" s="15">
        <v>3</v>
      </c>
      <c r="O12" s="12"/>
      <c r="P12" s="12"/>
      <c r="Q12" s="12"/>
      <c r="R12" s="12"/>
      <c r="S12" s="12"/>
      <c r="T12" s="16">
        <f t="shared" si="3"/>
        <v>2.7</v>
      </c>
      <c r="U12" s="12"/>
      <c r="V12" s="16">
        <v>1</v>
      </c>
      <c r="W12" s="16">
        <v>1</v>
      </c>
      <c r="X12" s="16">
        <v>0.7</v>
      </c>
      <c r="Y12" s="12"/>
      <c r="Z12" s="12"/>
      <c r="AA12" s="16"/>
      <c r="AB12" s="16"/>
      <c r="AC12" s="16">
        <f t="shared" si="4"/>
        <v>3.5</v>
      </c>
      <c r="AD12" s="15">
        <v>3</v>
      </c>
      <c r="AE12" s="12"/>
      <c r="AF12" s="12"/>
      <c r="AG12" s="12"/>
      <c r="AH12" s="21"/>
      <c r="AI12" s="16">
        <v>0.5</v>
      </c>
      <c r="AJ12" s="14">
        <f t="shared" si="5"/>
        <v>0</v>
      </c>
      <c r="AK12" s="14">
        <f t="shared" si="6"/>
        <v>0</v>
      </c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7">
        <f t="shared" si="7"/>
        <v>0</v>
      </c>
      <c r="AW12" s="12"/>
      <c r="AX12" s="12"/>
      <c r="AY12" s="16"/>
      <c r="AZ12" s="13">
        <f t="shared" si="8"/>
        <v>12.9375</v>
      </c>
      <c r="BA12" s="14">
        <f t="shared" si="9"/>
        <v>11</v>
      </c>
      <c r="BB12" s="14">
        <f t="shared" si="10"/>
        <v>9</v>
      </c>
      <c r="BC12" s="17">
        <v>11</v>
      </c>
      <c r="BD12" s="12"/>
      <c r="BE12" s="12"/>
      <c r="BF12" s="15">
        <f t="shared" si="11"/>
        <v>2</v>
      </c>
      <c r="BG12" s="12"/>
      <c r="BH12" s="15">
        <v>2</v>
      </c>
      <c r="BI12" s="16">
        <v>0</v>
      </c>
      <c r="BJ12" s="13">
        <f t="shared" si="12"/>
        <v>1.9375</v>
      </c>
      <c r="BK12" s="12"/>
      <c r="BL12" s="12"/>
      <c r="BM12" s="14"/>
      <c r="BN12" s="14">
        <v>1.5</v>
      </c>
      <c r="BO12" s="14"/>
      <c r="BP12" s="14">
        <v>0.4375</v>
      </c>
    </row>
    <row r="13" spans="1:68" s="18" customFormat="1" x14ac:dyDescent="0.25">
      <c r="A13" s="12">
        <v>9</v>
      </c>
      <c r="B13" s="23" t="s">
        <v>166</v>
      </c>
      <c r="C13" s="23" t="s">
        <v>144</v>
      </c>
      <c r="D13" s="23" t="s">
        <v>145</v>
      </c>
      <c r="E13" s="23" t="s">
        <v>131</v>
      </c>
      <c r="F13" s="23" t="s">
        <v>132</v>
      </c>
      <c r="G13" s="23" t="s">
        <v>133</v>
      </c>
      <c r="H13" s="13">
        <f t="shared" si="0"/>
        <v>25.75</v>
      </c>
      <c r="I13" s="14">
        <f t="shared" si="1"/>
        <v>11.75</v>
      </c>
      <c r="J13" s="15">
        <f t="shared" si="2"/>
        <v>7</v>
      </c>
      <c r="K13" s="24"/>
      <c r="L13" s="24"/>
      <c r="M13" s="24">
        <v>4</v>
      </c>
      <c r="N13" s="20">
        <v>3</v>
      </c>
      <c r="O13" s="24"/>
      <c r="P13" s="24"/>
      <c r="Q13" s="24"/>
      <c r="R13" s="24"/>
      <c r="S13" s="24"/>
      <c r="T13" s="16">
        <f t="shared" si="3"/>
        <v>2</v>
      </c>
      <c r="U13" s="24"/>
      <c r="V13" s="16"/>
      <c r="W13" s="16">
        <v>1</v>
      </c>
      <c r="X13" s="25"/>
      <c r="Y13" s="24"/>
      <c r="Z13" s="25"/>
      <c r="AA13" s="16">
        <v>1</v>
      </c>
      <c r="AB13" s="25"/>
      <c r="AC13" s="16">
        <f t="shared" si="4"/>
        <v>2.5</v>
      </c>
      <c r="AD13" s="24"/>
      <c r="AE13" s="24">
        <v>2</v>
      </c>
      <c r="AF13" s="15"/>
      <c r="AG13" s="24"/>
      <c r="AH13" s="20"/>
      <c r="AI13" s="25">
        <v>0.5</v>
      </c>
      <c r="AJ13" s="14">
        <f t="shared" si="5"/>
        <v>0.25</v>
      </c>
      <c r="AK13" s="14">
        <f t="shared" si="6"/>
        <v>0.25</v>
      </c>
      <c r="AL13" s="24"/>
      <c r="AM13" s="25"/>
      <c r="AN13" s="26"/>
      <c r="AO13" s="27"/>
      <c r="AP13" s="26"/>
      <c r="AQ13" s="27">
        <v>0.25</v>
      </c>
      <c r="AR13" s="26"/>
      <c r="AS13" s="24"/>
      <c r="AT13" s="27"/>
      <c r="AU13" s="26"/>
      <c r="AV13" s="17">
        <f t="shared" si="7"/>
        <v>0</v>
      </c>
      <c r="AW13" s="25"/>
      <c r="AX13" s="26"/>
      <c r="AY13" s="25"/>
      <c r="AZ13" s="13">
        <f t="shared" si="8"/>
        <v>14</v>
      </c>
      <c r="BA13" s="14">
        <f t="shared" si="9"/>
        <v>13</v>
      </c>
      <c r="BB13" s="14">
        <f t="shared" si="10"/>
        <v>9</v>
      </c>
      <c r="BC13" s="28">
        <v>17</v>
      </c>
      <c r="BD13" s="27"/>
      <c r="BE13" s="25">
        <v>5</v>
      </c>
      <c r="BF13" s="15">
        <f t="shared" si="11"/>
        <v>3</v>
      </c>
      <c r="BG13" s="24"/>
      <c r="BH13" s="20">
        <v>3</v>
      </c>
      <c r="BI13" s="16">
        <v>0</v>
      </c>
      <c r="BJ13" s="13">
        <f t="shared" si="12"/>
        <v>1</v>
      </c>
      <c r="BK13" s="25"/>
      <c r="BL13" s="29"/>
      <c r="BM13" s="27"/>
      <c r="BN13" s="27"/>
      <c r="BO13" s="14">
        <v>1</v>
      </c>
      <c r="BP13" s="29"/>
    </row>
    <row r="14" spans="1:68" s="21" customFormat="1" x14ac:dyDescent="0.25">
      <c r="A14" s="12">
        <v>10</v>
      </c>
      <c r="B14" s="21" t="s">
        <v>163</v>
      </c>
      <c r="C14" s="30">
        <v>205643</v>
      </c>
      <c r="D14" s="21" t="s">
        <v>164</v>
      </c>
      <c r="E14" s="21" t="s">
        <v>131</v>
      </c>
      <c r="F14" s="21" t="s">
        <v>132</v>
      </c>
      <c r="G14" s="21" t="s">
        <v>133</v>
      </c>
      <c r="H14" s="13">
        <f t="shared" si="0"/>
        <v>25.625</v>
      </c>
      <c r="I14" s="14">
        <f t="shared" si="1"/>
        <v>11</v>
      </c>
      <c r="J14" s="15">
        <f t="shared" si="2"/>
        <v>4</v>
      </c>
      <c r="M14" s="31">
        <v>4</v>
      </c>
      <c r="T14" s="16">
        <f t="shared" si="3"/>
        <v>4</v>
      </c>
      <c r="V14" s="16">
        <v>2</v>
      </c>
      <c r="W14" s="16">
        <v>1</v>
      </c>
      <c r="AA14" s="16">
        <v>1</v>
      </c>
      <c r="AC14" s="16">
        <f t="shared" si="4"/>
        <v>3</v>
      </c>
      <c r="AD14" s="20">
        <v>3</v>
      </c>
      <c r="AF14" s="12"/>
      <c r="AJ14" s="14">
        <f t="shared" si="5"/>
        <v>0</v>
      </c>
      <c r="AK14" s="14">
        <f t="shared" si="6"/>
        <v>0</v>
      </c>
      <c r="AV14" s="17">
        <f t="shared" si="7"/>
        <v>0</v>
      </c>
      <c r="AZ14" s="13">
        <f t="shared" si="8"/>
        <v>14.625</v>
      </c>
      <c r="BA14" s="14">
        <f t="shared" si="9"/>
        <v>11</v>
      </c>
      <c r="BB14" s="14">
        <f t="shared" si="10"/>
        <v>9</v>
      </c>
      <c r="BC14" s="28">
        <v>15</v>
      </c>
      <c r="BF14" s="15">
        <f t="shared" si="11"/>
        <v>2</v>
      </c>
      <c r="BH14" s="20">
        <v>2</v>
      </c>
      <c r="BI14" s="16">
        <v>0</v>
      </c>
      <c r="BJ14" s="13">
        <f t="shared" si="12"/>
        <v>3.625</v>
      </c>
      <c r="BM14" s="32">
        <v>2.625</v>
      </c>
      <c r="BO14" s="14">
        <v>1</v>
      </c>
    </row>
    <row r="15" spans="1:68" s="21" customFormat="1" x14ac:dyDescent="0.25">
      <c r="A15" s="12">
        <v>11</v>
      </c>
      <c r="B15" s="21" t="s">
        <v>159</v>
      </c>
      <c r="C15" s="21" t="s">
        <v>151</v>
      </c>
      <c r="D15" s="21" t="s">
        <v>152</v>
      </c>
      <c r="E15" s="21" t="s">
        <v>143</v>
      </c>
      <c r="F15" s="21" t="s">
        <v>132</v>
      </c>
      <c r="G15" s="21" t="s">
        <v>133</v>
      </c>
      <c r="H15" s="13">
        <f t="shared" si="0"/>
        <v>25.375</v>
      </c>
      <c r="I15" s="14">
        <f t="shared" si="1"/>
        <v>11.5</v>
      </c>
      <c r="J15" s="15">
        <f t="shared" si="2"/>
        <v>4</v>
      </c>
      <c r="K15" s="20"/>
      <c r="L15" s="20"/>
      <c r="M15" s="20">
        <v>4</v>
      </c>
      <c r="N15" s="20"/>
      <c r="O15" s="20"/>
      <c r="P15" s="20"/>
      <c r="Q15" s="20"/>
      <c r="R15" s="20"/>
      <c r="S15" s="20"/>
      <c r="T15" s="16">
        <f t="shared" si="3"/>
        <v>3</v>
      </c>
      <c r="U15" s="16">
        <v>1</v>
      </c>
      <c r="V15" s="16">
        <v>1</v>
      </c>
      <c r="W15" s="16">
        <v>1</v>
      </c>
      <c r="X15" s="33"/>
      <c r="Y15" s="20"/>
      <c r="Z15" s="33"/>
      <c r="AA15" s="16"/>
      <c r="AB15" s="33"/>
      <c r="AC15" s="16">
        <f t="shared" si="4"/>
        <v>3</v>
      </c>
      <c r="AD15" s="20"/>
      <c r="AE15" s="20">
        <v>2</v>
      </c>
      <c r="AF15" s="20"/>
      <c r="AG15" s="20"/>
      <c r="AH15" s="20">
        <v>1</v>
      </c>
      <c r="AI15" s="33"/>
      <c r="AJ15" s="14">
        <f t="shared" si="5"/>
        <v>1.5</v>
      </c>
      <c r="AK15" s="14">
        <f t="shared" si="6"/>
        <v>1</v>
      </c>
      <c r="AL15" s="20"/>
      <c r="AM15" s="33"/>
      <c r="AN15" s="28"/>
      <c r="AO15" s="32"/>
      <c r="AP15" s="28">
        <v>0.5</v>
      </c>
      <c r="AQ15" s="32">
        <v>0.5</v>
      </c>
      <c r="AR15" s="28"/>
      <c r="AS15" s="20"/>
      <c r="AT15" s="32"/>
      <c r="AU15" s="28"/>
      <c r="AV15" s="17">
        <f t="shared" si="7"/>
        <v>0.5</v>
      </c>
      <c r="AW15" s="33"/>
      <c r="AX15" s="28">
        <v>0.5</v>
      </c>
      <c r="AY15" s="33"/>
      <c r="AZ15" s="13">
        <f t="shared" si="8"/>
        <v>13.875</v>
      </c>
      <c r="BA15" s="14">
        <f t="shared" si="9"/>
        <v>12</v>
      </c>
      <c r="BB15" s="14">
        <f t="shared" si="10"/>
        <v>9</v>
      </c>
      <c r="BC15" s="28">
        <v>14</v>
      </c>
      <c r="BD15" s="32"/>
      <c r="BE15" s="33"/>
      <c r="BF15" s="15">
        <f t="shared" si="11"/>
        <v>3</v>
      </c>
      <c r="BG15" s="20"/>
      <c r="BH15" s="20">
        <v>3</v>
      </c>
      <c r="BI15" s="16">
        <v>0</v>
      </c>
      <c r="BJ15" s="13">
        <f t="shared" si="12"/>
        <v>1.875</v>
      </c>
      <c r="BK15" s="33"/>
      <c r="BL15" s="34"/>
      <c r="BM15" s="32"/>
      <c r="BN15" s="32">
        <v>1.375</v>
      </c>
      <c r="BO15" s="14">
        <v>0.5</v>
      </c>
      <c r="BP15" s="34"/>
    </row>
    <row r="16" spans="1:68" s="21" customFormat="1" x14ac:dyDescent="0.25">
      <c r="A16" s="12">
        <v>12</v>
      </c>
      <c r="B16" s="21" t="s">
        <v>172</v>
      </c>
      <c r="C16" s="30">
        <v>205279</v>
      </c>
      <c r="D16" s="21" t="s">
        <v>165</v>
      </c>
      <c r="E16" s="21" t="s">
        <v>167</v>
      </c>
      <c r="F16" s="21" t="s">
        <v>132</v>
      </c>
      <c r="G16" s="21" t="s">
        <v>133</v>
      </c>
      <c r="H16" s="13">
        <f t="shared" si="0"/>
        <v>25</v>
      </c>
      <c r="I16" s="14">
        <f t="shared" si="1"/>
        <v>11.5</v>
      </c>
      <c r="J16" s="15">
        <f t="shared" si="2"/>
        <v>4</v>
      </c>
      <c r="M16" s="31">
        <v>4</v>
      </c>
      <c r="T16" s="16">
        <f t="shared" si="3"/>
        <v>3.5</v>
      </c>
      <c r="V16" s="16">
        <v>2</v>
      </c>
      <c r="W16" s="33">
        <v>1</v>
      </c>
      <c r="AA16" s="16"/>
      <c r="AB16" s="33">
        <v>0.5</v>
      </c>
      <c r="AC16" s="16">
        <f t="shared" si="4"/>
        <v>4</v>
      </c>
      <c r="AD16" s="20">
        <v>3</v>
      </c>
      <c r="AF16" s="20"/>
      <c r="AH16" s="20">
        <v>1</v>
      </c>
      <c r="AJ16" s="14">
        <f t="shared" si="5"/>
        <v>0</v>
      </c>
      <c r="AK16" s="14">
        <f t="shared" si="6"/>
        <v>0</v>
      </c>
      <c r="AP16" s="31"/>
      <c r="AV16" s="17">
        <f t="shared" si="7"/>
        <v>0</v>
      </c>
      <c r="AZ16" s="13">
        <f t="shared" si="8"/>
        <v>13.5</v>
      </c>
      <c r="BA16" s="14">
        <f t="shared" si="9"/>
        <v>12</v>
      </c>
      <c r="BB16" s="14">
        <f t="shared" si="10"/>
        <v>9</v>
      </c>
      <c r="BC16" s="28">
        <v>15</v>
      </c>
      <c r="BF16" s="15">
        <f t="shared" si="11"/>
        <v>3</v>
      </c>
      <c r="BH16" s="31">
        <v>3</v>
      </c>
      <c r="BI16" s="16">
        <v>0</v>
      </c>
      <c r="BJ16" s="13">
        <f t="shared" si="12"/>
        <v>1.5</v>
      </c>
      <c r="BO16" s="14">
        <v>1.5</v>
      </c>
    </row>
    <row r="17" spans="1:68" s="59" customFormat="1" x14ac:dyDescent="0.25">
      <c r="A17" s="50">
        <v>13</v>
      </c>
      <c r="B17" s="59" t="s">
        <v>169</v>
      </c>
      <c r="C17" s="59" t="s">
        <v>139</v>
      </c>
      <c r="D17" s="59" t="s">
        <v>140</v>
      </c>
      <c r="E17" s="59" t="s">
        <v>135</v>
      </c>
      <c r="F17" s="59" t="s">
        <v>132</v>
      </c>
      <c r="G17" s="59" t="s">
        <v>133</v>
      </c>
      <c r="H17" s="52">
        <f t="shared" si="0"/>
        <v>23.725000000000001</v>
      </c>
      <c r="I17" s="53">
        <f t="shared" si="1"/>
        <v>9</v>
      </c>
      <c r="J17" s="54">
        <f t="shared" si="2"/>
        <v>4</v>
      </c>
      <c r="M17" s="60">
        <v>4</v>
      </c>
      <c r="T17" s="55">
        <f t="shared" si="3"/>
        <v>4</v>
      </c>
      <c r="V17" s="55">
        <v>2</v>
      </c>
      <c r="W17" s="61">
        <v>1</v>
      </c>
      <c r="X17" s="61">
        <v>1</v>
      </c>
      <c r="Y17" s="61">
        <v>1</v>
      </c>
      <c r="AA17" s="55">
        <v>1</v>
      </c>
      <c r="AB17" s="60">
        <v>0.5</v>
      </c>
      <c r="AC17" s="55">
        <f t="shared" si="4"/>
        <v>1</v>
      </c>
      <c r="AF17" s="58">
        <v>1</v>
      </c>
      <c r="AJ17" s="53">
        <f t="shared" si="5"/>
        <v>0</v>
      </c>
      <c r="AK17" s="53">
        <f t="shared" si="6"/>
        <v>0</v>
      </c>
      <c r="AV17" s="56">
        <f t="shared" si="7"/>
        <v>0</v>
      </c>
      <c r="AZ17" s="52">
        <f t="shared" si="8"/>
        <v>14.725</v>
      </c>
      <c r="BA17" s="53">
        <f t="shared" si="9"/>
        <v>12.1</v>
      </c>
      <c r="BB17" s="53">
        <f t="shared" si="10"/>
        <v>9</v>
      </c>
      <c r="BC17" s="60">
        <v>11.5</v>
      </c>
      <c r="BD17" s="60">
        <v>3.5</v>
      </c>
      <c r="BE17" s="60">
        <v>0.1</v>
      </c>
      <c r="BF17" s="54">
        <f t="shared" si="11"/>
        <v>3</v>
      </c>
      <c r="BG17" s="58"/>
      <c r="BH17" s="58">
        <v>3</v>
      </c>
      <c r="BI17" s="55">
        <v>0</v>
      </c>
      <c r="BJ17" s="52">
        <f t="shared" si="12"/>
        <v>2.625</v>
      </c>
      <c r="BO17" s="53">
        <v>2.5</v>
      </c>
      <c r="BP17" s="60">
        <v>0.125</v>
      </c>
    </row>
    <row r="18" spans="1:68" s="21" customFormat="1" x14ac:dyDescent="0.25">
      <c r="A18" s="12">
        <v>14</v>
      </c>
      <c r="B18" s="21" t="s">
        <v>173</v>
      </c>
      <c r="C18" s="30">
        <v>188031</v>
      </c>
      <c r="D18" s="21" t="s">
        <v>156</v>
      </c>
      <c r="E18" s="21" t="s">
        <v>131</v>
      </c>
      <c r="F18" s="21" t="s">
        <v>132</v>
      </c>
      <c r="G18" s="21" t="s">
        <v>133</v>
      </c>
      <c r="H18" s="13">
        <f t="shared" si="0"/>
        <v>20.75</v>
      </c>
      <c r="I18" s="14">
        <f t="shared" si="1"/>
        <v>7.75</v>
      </c>
      <c r="J18" s="15">
        <f t="shared" si="2"/>
        <v>4</v>
      </c>
      <c r="K18" s="20"/>
      <c r="L18" s="20"/>
      <c r="M18" s="20">
        <v>4</v>
      </c>
      <c r="N18" s="20"/>
      <c r="O18" s="20"/>
      <c r="P18" s="20"/>
      <c r="Q18" s="20"/>
      <c r="R18" s="20"/>
      <c r="S18" s="20"/>
      <c r="T18" s="16">
        <f t="shared" si="3"/>
        <v>1.5</v>
      </c>
      <c r="U18" s="20"/>
      <c r="V18" s="16"/>
      <c r="W18" s="33">
        <v>1</v>
      </c>
      <c r="X18" s="33"/>
      <c r="Y18" s="20"/>
      <c r="Z18" s="33"/>
      <c r="AA18" s="16"/>
      <c r="AB18" s="33">
        <v>0.5</v>
      </c>
      <c r="AC18" s="16">
        <f t="shared" si="4"/>
        <v>1</v>
      </c>
      <c r="AD18" s="20"/>
      <c r="AE18" s="20"/>
      <c r="AF18" s="20">
        <v>1</v>
      </c>
      <c r="AG18" s="20"/>
      <c r="AH18" s="20"/>
      <c r="AI18" s="33"/>
      <c r="AJ18" s="14">
        <f t="shared" si="5"/>
        <v>1.25</v>
      </c>
      <c r="AK18" s="14">
        <f t="shared" si="6"/>
        <v>1.25</v>
      </c>
      <c r="AL18" s="20"/>
      <c r="AM18" s="33">
        <v>1</v>
      </c>
      <c r="AN18" s="28"/>
      <c r="AO18" s="32"/>
      <c r="AP18" s="28">
        <v>0.25</v>
      </c>
      <c r="AQ18" s="32"/>
      <c r="AR18" s="28"/>
      <c r="AS18" s="20"/>
      <c r="AT18" s="32"/>
      <c r="AU18" s="28"/>
      <c r="AV18" s="17">
        <f t="shared" si="7"/>
        <v>0</v>
      </c>
      <c r="AW18" s="33"/>
      <c r="AX18" s="28"/>
      <c r="AY18" s="33"/>
      <c r="AZ18" s="13">
        <f t="shared" si="8"/>
        <v>13</v>
      </c>
      <c r="BA18" s="14">
        <f t="shared" si="9"/>
        <v>13</v>
      </c>
      <c r="BB18" s="14">
        <f t="shared" si="10"/>
        <v>9</v>
      </c>
      <c r="BC18" s="28">
        <v>18</v>
      </c>
      <c r="BD18" s="32"/>
      <c r="BE18" s="33">
        <v>5</v>
      </c>
      <c r="BF18" s="15">
        <f t="shared" si="11"/>
        <v>3</v>
      </c>
      <c r="BG18" s="20"/>
      <c r="BH18" s="20">
        <v>3</v>
      </c>
      <c r="BI18" s="16">
        <v>0</v>
      </c>
      <c r="BJ18" s="13">
        <f t="shared" si="12"/>
        <v>0</v>
      </c>
      <c r="BK18" s="33"/>
      <c r="BL18" s="34"/>
      <c r="BM18" s="32"/>
      <c r="BN18" s="32"/>
      <c r="BO18" s="32"/>
      <c r="BP18" s="34"/>
    </row>
    <row r="19" spans="1:68" s="21" customFormat="1" x14ac:dyDescent="0.25">
      <c r="A19" s="12">
        <v>15</v>
      </c>
      <c r="B19" s="21" t="s">
        <v>158</v>
      </c>
      <c r="C19" s="30">
        <v>701337</v>
      </c>
      <c r="D19" s="21" t="s">
        <v>160</v>
      </c>
      <c r="E19" s="21" t="s">
        <v>143</v>
      </c>
      <c r="F19" s="21" t="s">
        <v>132</v>
      </c>
      <c r="G19" s="21" t="s">
        <v>133</v>
      </c>
      <c r="H19" s="13">
        <f t="shared" si="0"/>
        <v>19</v>
      </c>
      <c r="I19" s="14">
        <f t="shared" si="1"/>
        <v>10</v>
      </c>
      <c r="J19" s="15">
        <f t="shared" si="2"/>
        <v>7</v>
      </c>
      <c r="M19" s="31">
        <v>4</v>
      </c>
      <c r="N19" s="20">
        <v>3</v>
      </c>
      <c r="T19" s="16">
        <f t="shared" si="3"/>
        <v>2</v>
      </c>
      <c r="V19" s="16">
        <v>1</v>
      </c>
      <c r="W19" s="33">
        <v>1</v>
      </c>
      <c r="AA19" s="16"/>
      <c r="AC19" s="16">
        <f t="shared" si="4"/>
        <v>1</v>
      </c>
      <c r="AF19" s="20">
        <v>1</v>
      </c>
      <c r="AH19" s="20"/>
      <c r="AJ19" s="14">
        <f t="shared" si="5"/>
        <v>0</v>
      </c>
      <c r="AK19" s="14">
        <f t="shared" si="6"/>
        <v>0</v>
      </c>
      <c r="AV19" s="17">
        <f t="shared" si="7"/>
        <v>0</v>
      </c>
      <c r="AZ19" s="13">
        <f t="shared" si="8"/>
        <v>9</v>
      </c>
      <c r="BA19" s="14">
        <f t="shared" si="9"/>
        <v>9</v>
      </c>
      <c r="BB19" s="14">
        <f t="shared" si="10"/>
        <v>8</v>
      </c>
      <c r="BC19" s="28">
        <v>8</v>
      </c>
      <c r="BF19" s="15">
        <f t="shared" si="11"/>
        <v>1</v>
      </c>
      <c r="BH19" s="20">
        <v>1</v>
      </c>
      <c r="BI19" s="16">
        <v>0</v>
      </c>
      <c r="BJ19" s="13">
        <f t="shared" si="12"/>
        <v>0</v>
      </c>
      <c r="BO19" s="14"/>
    </row>
    <row r="20" spans="1:68" x14ac:dyDescent="0.25">
      <c r="AO20" s="62" t="s">
        <v>179</v>
      </c>
      <c r="AP20" s="63"/>
      <c r="AQ20" s="63"/>
    </row>
    <row r="21" spans="1:68" x14ac:dyDescent="0.25">
      <c r="AO21" s="63"/>
      <c r="AP21" s="63"/>
      <c r="AQ21" s="63"/>
    </row>
    <row r="22" spans="1:68" x14ac:dyDescent="0.25">
      <c r="AO22" s="63"/>
      <c r="AP22" s="63"/>
      <c r="AQ22" s="63"/>
    </row>
    <row r="23" spans="1:68" x14ac:dyDescent="0.25">
      <c r="AO23" s="63"/>
      <c r="AP23" s="63"/>
      <c r="AQ23" s="63"/>
    </row>
    <row r="24" spans="1:68" x14ac:dyDescent="0.25">
      <c r="AO24" s="63"/>
      <c r="AP24" s="63"/>
      <c r="AQ24" s="63"/>
    </row>
    <row r="25" spans="1:68" x14ac:dyDescent="0.25">
      <c r="AO25" s="63"/>
      <c r="AP25" s="63"/>
      <c r="AQ25" s="63"/>
    </row>
    <row r="26" spans="1:68" x14ac:dyDescent="0.25">
      <c r="AO26" s="63"/>
      <c r="AP26" s="63"/>
      <c r="AQ26" s="63"/>
    </row>
  </sheetData>
  <mergeCells count="68">
    <mergeCell ref="AO20:AQ26"/>
    <mergeCell ref="F1:F4"/>
    <mergeCell ref="A1:A4"/>
    <mergeCell ref="B1:B4"/>
    <mergeCell ref="C1:C4"/>
    <mergeCell ref="D1:D4"/>
    <mergeCell ref="E1:E4"/>
    <mergeCell ref="R1:R2"/>
    <mergeCell ref="G1:G4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AD1:AD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P1:AP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BB1:BB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P1:BP2"/>
    <mergeCell ref="BM2:BN2"/>
    <mergeCell ref="BC1:BC2"/>
    <mergeCell ref="BD1:BD2"/>
    <mergeCell ref="BE1:BE2"/>
    <mergeCell ref="BF1:BF2"/>
    <mergeCell ref="BG1:BG2"/>
    <mergeCell ref="BH1:BH2"/>
    <mergeCell ref="BI1:BI2"/>
    <mergeCell ref="BJ1:BJ2"/>
    <mergeCell ref="BK1:BK2"/>
    <mergeCell ref="BL1:BL2"/>
    <mergeCell ref="BO1:BO2"/>
  </mergeCells>
  <pageMargins left="0.7" right="0.7" top="0.75" bottom="0.75" header="0.3" footer="0.3"/>
  <pageSetup paperSize="9" scal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ΣΥΝΟΛΙΚΑ</vt:lpstr>
      <vt:lpstr>ΣΥΝΟΛΙΚΑ!Print_Area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eirini_karadima</dc:creator>
  <cp:lastModifiedBy>hp</cp:lastModifiedBy>
  <cp:lastPrinted>2026-09-24T10:30:56Z</cp:lastPrinted>
  <dcterms:created xsi:type="dcterms:W3CDTF">2023-02-21T09:32:33Z</dcterms:created>
  <dcterms:modified xsi:type="dcterms:W3CDTF">2026-09-24T10:33:09Z</dcterms:modified>
</cp:coreProperties>
</file>